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854" activeTab="1"/>
  </bookViews>
  <sheets>
    <sheet name="Cronograma " sheetId="1" r:id="rId1"/>
    <sheet name="planilha de serviços" sheetId="2" r:id="rId2"/>
  </sheets>
  <definedNames>
    <definedName name="_xlnm.Print_Area" localSheetId="0">'Cronograma '!$A$1:$P$21</definedName>
  </definedNames>
  <calcPr fullCalcOnLoad="1"/>
</workbook>
</file>

<file path=xl/sharedStrings.xml><?xml version="1.0" encoding="utf-8"?>
<sst xmlns="http://schemas.openxmlformats.org/spreadsheetml/2006/main" count="62" uniqueCount="43">
  <si>
    <t>CRONOGRAMA FÍSICO FINANCEIRO</t>
  </si>
  <si>
    <t>Serviços</t>
  </si>
  <si>
    <t>Total do Ítem</t>
  </si>
  <si>
    <t>1º MÊS</t>
  </si>
  <si>
    <t>2º MÊS</t>
  </si>
  <si>
    <t>3º MÊS</t>
  </si>
  <si>
    <t>4º MÊS</t>
  </si>
  <si>
    <t>5º MÊS</t>
  </si>
  <si>
    <t>ÍTENS</t>
  </si>
  <si>
    <t>R($)</t>
  </si>
  <si>
    <t>(%)</t>
  </si>
  <si>
    <t>Totais R($)</t>
  </si>
  <si>
    <t>Totais Acumulados R($)</t>
  </si>
  <si>
    <t>-</t>
  </si>
  <si>
    <t>PLANILHA DE SERVIÇOS - PAVIMENTAÇÃO</t>
  </si>
  <si>
    <t>UNID</t>
  </si>
  <si>
    <t>Município:</t>
  </si>
  <si>
    <t>1.</t>
  </si>
  <si>
    <t>2.</t>
  </si>
  <si>
    <t>PARCELAMENTO</t>
  </si>
  <si>
    <t>DOIS VIZINHOS - PR</t>
  </si>
  <si>
    <t>Projeto:</t>
  </si>
  <si>
    <t>Local:</t>
  </si>
  <si>
    <t xml:space="preserve">FORNECIMENTO E INSTALAÇÃO DE PLACAS DE SINALIZAÇÃO VIARIA </t>
  </si>
  <si>
    <t xml:space="preserve">PRIMETRO URBANO </t>
  </si>
  <si>
    <t>Item</t>
  </si>
  <si>
    <t>Descrição dos Materiais</t>
  </si>
  <si>
    <t>Unid</t>
  </si>
  <si>
    <t>Qtde</t>
  </si>
  <si>
    <t>R$ Unit.</t>
  </si>
  <si>
    <t>R$ Total</t>
  </si>
  <si>
    <t>1.0</t>
  </si>
  <si>
    <t>1.1</t>
  </si>
  <si>
    <t>1.2</t>
  </si>
  <si>
    <t>Total</t>
  </si>
  <si>
    <t>2.0</t>
  </si>
  <si>
    <t>BDI=12,00%</t>
  </si>
  <si>
    <t>6º MÊS</t>
  </si>
  <si>
    <t>Sinalização Vertical cruzamento normal</t>
  </si>
  <si>
    <t>Sinalização Vertical cruzamento em " T "</t>
  </si>
  <si>
    <t>Fornecimento, fabricação e instalção de placa de sinalização 4 vistas : 4 placa circular R=60cm em chapa numero 18 adesivada com pelicula refletiva 3M impressão digital, fundo pintado de preto fosco,  suporte interno para placa, parafusamento  incluindo tubo de sustentação de 3" e base com travamento antigiro.</t>
  </si>
  <si>
    <t xml:space="preserve">Placa Educativa confeccionada em lona tamanho 60x70 cm com gabarito e pés de madeira </t>
  </si>
  <si>
    <t>Fornecimento, fabricação e instalção de placa de sinalização 3 vistas : 3 placa circular R=60cm em chapa numero 18 adesivada com pelicula refletiva 3M impressão digital, fundo pintado de preto fosco,  suporte interno para placa, parafusamento  incluindo tubo de sustentação de 3" e base com travamento antigiro.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</si>
</sst>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00_);_(* \(#,##0.000\);_(* &quot;-&quot;??_);_(@_)"/>
    <numFmt numFmtId="169" formatCode="0.000%"/>
    <numFmt numFmtId="170" formatCode="_(* #,##0_);_(* \(#,##0\);_(* &quot;-&quot;??_);_(@_)"/>
    <numFmt numFmtId="171" formatCode="0.000"/>
    <numFmt numFmtId="172" formatCode="0.00000000"/>
    <numFmt numFmtId="173" formatCode="_(* #,##0.00000000_);_(* \(#,##0.00000000\);_(* &quot;-&quot;??_);_(@_)"/>
    <numFmt numFmtId="174" formatCode="_(* #,##0.0000000000_);_(* \(#,##0.0000000000\);_(* &quot;-&quot;??_);_(@_)"/>
    <numFmt numFmtId="175" formatCode="[$-416]dddd\,\ d&quot; de &quot;mmmm&quot; de &quot;yyyy"/>
    <numFmt numFmtId="176" formatCode="#,##0.00_ ;\-#,##0.00\ "/>
    <numFmt numFmtId="177" formatCode="0.0%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3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39" fontId="25" fillId="0" borderId="0" xfId="53" applyNumberFormat="1" applyFont="1" applyBorder="1" applyAlignment="1">
      <alignment horizontal="left" vertical="center"/>
    </xf>
    <xf numFmtId="39" fontId="26" fillId="0" borderId="0" xfId="53" applyNumberFormat="1" applyFont="1" applyFill="1" applyBorder="1" applyAlignment="1">
      <alignment horizontal="left" vertical="center"/>
    </xf>
    <xf numFmtId="165" fontId="26" fillId="16" borderId="10" xfId="53" applyFont="1" applyFill="1" applyBorder="1" applyAlignment="1">
      <alignment horizontal="left"/>
    </xf>
    <xf numFmtId="10" fontId="25" fillId="16" borderId="11" xfId="51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26" fillId="16" borderId="12" xfId="0" applyNumberFormat="1" applyFont="1" applyFill="1" applyBorder="1" applyAlignment="1">
      <alignment horizontal="left"/>
    </xf>
    <xf numFmtId="39" fontId="25" fillId="16" borderId="13" xfId="53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0" fontId="25" fillId="24" borderId="14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168" fontId="25" fillId="24" borderId="16" xfId="53" applyNumberFormat="1" applyFont="1" applyFill="1" applyBorder="1" applyAlignment="1">
      <alignment horizontal="center"/>
    </xf>
    <xf numFmtId="169" fontId="25" fillId="24" borderId="16" xfId="51" applyNumberFormat="1" applyFont="1" applyFill="1" applyBorder="1" applyAlignment="1">
      <alignment horizontal="center"/>
    </xf>
    <xf numFmtId="170" fontId="25" fillId="0" borderId="17" xfId="53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39" fontId="25" fillId="0" borderId="17" xfId="53" applyNumberFormat="1" applyFont="1" applyBorder="1" applyAlignment="1">
      <alignment horizontal="left" vertical="center"/>
    </xf>
    <xf numFmtId="10" fontId="25" fillId="0" borderId="19" xfId="51" applyNumberFormat="1" applyFont="1" applyFill="1" applyBorder="1" applyAlignment="1">
      <alignment horizontal="left" vertical="center"/>
    </xf>
    <xf numFmtId="39" fontId="26" fillId="0" borderId="17" xfId="53" applyNumberFormat="1" applyFont="1" applyFill="1" applyBorder="1" applyAlignment="1">
      <alignment horizontal="left" vertical="center"/>
    </xf>
    <xf numFmtId="10" fontId="26" fillId="0" borderId="18" xfId="51" applyNumberFormat="1" applyFont="1" applyFill="1" applyBorder="1" applyAlignment="1">
      <alignment horizontal="left" vertical="center"/>
    </xf>
    <xf numFmtId="170" fontId="25" fillId="0" borderId="20" xfId="53" applyNumberFormat="1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39" fontId="25" fillId="0" borderId="20" xfId="53" applyNumberFormat="1" applyFont="1" applyBorder="1" applyAlignment="1">
      <alignment horizontal="left" vertical="center"/>
    </xf>
    <xf numFmtId="10" fontId="25" fillId="0" borderId="22" xfId="51" applyNumberFormat="1" applyFont="1" applyFill="1" applyBorder="1" applyAlignment="1">
      <alignment horizontal="left" vertical="center"/>
    </xf>
    <xf numFmtId="39" fontId="26" fillId="0" borderId="20" xfId="53" applyNumberFormat="1" applyFont="1" applyFill="1" applyBorder="1" applyAlignment="1">
      <alignment horizontal="left" vertical="center"/>
    </xf>
    <xf numFmtId="10" fontId="26" fillId="0" borderId="21" xfId="51" applyNumberFormat="1" applyFont="1" applyFill="1" applyBorder="1" applyAlignment="1">
      <alignment horizontal="left" vertical="center"/>
    </xf>
    <xf numFmtId="170" fontId="25" fillId="0" borderId="23" xfId="53" applyNumberFormat="1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39" fontId="25" fillId="0" borderId="23" xfId="53" applyNumberFormat="1" applyFont="1" applyBorder="1" applyAlignment="1">
      <alignment horizontal="left" vertical="center"/>
    </xf>
    <xf numFmtId="10" fontId="25" fillId="0" borderId="25" xfId="51" applyNumberFormat="1" applyFont="1" applyFill="1" applyBorder="1" applyAlignment="1">
      <alignment horizontal="left" vertical="center"/>
    </xf>
    <xf numFmtId="39" fontId="26" fillId="0" borderId="23" xfId="53" applyNumberFormat="1" applyFont="1" applyFill="1" applyBorder="1" applyAlignment="1">
      <alignment horizontal="left" vertical="center"/>
    </xf>
    <xf numFmtId="10" fontId="26" fillId="0" borderId="24" xfId="51" applyNumberFormat="1" applyFont="1" applyFill="1" applyBorder="1" applyAlignment="1">
      <alignment horizontal="left" vertical="center"/>
    </xf>
    <xf numFmtId="10" fontId="25" fillId="0" borderId="0" xfId="51" applyNumberFormat="1" applyFont="1" applyFill="1" applyBorder="1" applyAlignment="1">
      <alignment horizontal="left" vertical="center"/>
    </xf>
    <xf numFmtId="10" fontId="26" fillId="0" borderId="0" xfId="51" applyNumberFormat="1" applyFont="1" applyFill="1" applyBorder="1" applyAlignment="1">
      <alignment horizontal="left" vertical="center"/>
    </xf>
    <xf numFmtId="39" fontId="26" fillId="0" borderId="26" xfId="53" applyNumberFormat="1" applyFont="1" applyBorder="1" applyAlignment="1">
      <alignment horizontal="left"/>
    </xf>
    <xf numFmtId="9" fontId="26" fillId="0" borderId="27" xfId="51" applyFont="1" applyBorder="1" applyAlignment="1">
      <alignment horizontal="left"/>
    </xf>
    <xf numFmtId="39" fontId="25" fillId="0" borderId="28" xfId="51" applyNumberFormat="1" applyFont="1" applyBorder="1" applyAlignment="1">
      <alignment horizontal="left"/>
    </xf>
    <xf numFmtId="10" fontId="25" fillId="0" borderId="29" xfId="51" applyNumberFormat="1" applyFont="1" applyBorder="1" applyAlignment="1">
      <alignment horizontal="left"/>
    </xf>
    <xf numFmtId="39" fontId="0" fillId="0" borderId="0" xfId="0" applyNumberFormat="1" applyAlignment="1">
      <alignment/>
    </xf>
    <xf numFmtId="0" fontId="0" fillId="0" borderId="15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47" applyNumberFormat="1" applyFont="1" applyBorder="1" applyAlignment="1">
      <alignment wrapText="1"/>
    </xf>
    <xf numFmtId="0" fontId="29" fillId="16" borderId="31" xfId="0" applyFont="1" applyFill="1" applyBorder="1" applyAlignment="1">
      <alignment horizontal="center"/>
    </xf>
    <xf numFmtId="0" fontId="30" fillId="0" borderId="31" xfId="0" applyFont="1" applyBorder="1" applyAlignment="1">
      <alignment/>
    </xf>
    <xf numFmtId="0" fontId="30" fillId="0" borderId="0" xfId="0" applyFont="1" applyAlignment="1">
      <alignment/>
    </xf>
    <xf numFmtId="0" fontId="29" fillId="16" borderId="31" xfId="0" applyFont="1" applyFill="1" applyBorder="1" applyAlignment="1">
      <alignment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justify"/>
    </xf>
    <xf numFmtId="165" fontId="30" fillId="0" borderId="31" xfId="53" applyFont="1" applyBorder="1" applyAlignment="1">
      <alignment horizontal="center" vertical="center"/>
    </xf>
    <xf numFmtId="0" fontId="30" fillId="0" borderId="31" xfId="0" applyFont="1" applyBorder="1" applyAlignment="1">
      <alignment vertical="justify"/>
    </xf>
    <xf numFmtId="0" fontId="1" fillId="0" borderId="32" xfId="0" applyFont="1" applyFill="1" applyBorder="1" applyAlignment="1" applyProtection="1">
      <alignment horizontal="centerContinuous" vertical="center"/>
      <protection/>
    </xf>
    <xf numFmtId="0" fontId="2" fillId="0" borderId="33" xfId="0" applyFont="1" applyFill="1" applyBorder="1" applyAlignment="1" applyProtection="1">
      <alignment horizontal="centerContinuous" vertical="center"/>
      <protection/>
    </xf>
    <xf numFmtId="0" fontId="2" fillId="0" borderId="33" xfId="0" applyFont="1" applyFill="1" applyBorder="1" applyAlignment="1" applyProtection="1">
      <alignment horizontal="centerContinuous" vertical="center" wrapText="1"/>
      <protection/>
    </xf>
    <xf numFmtId="0" fontId="0" fillId="0" borderId="33" xfId="0" applyBorder="1" applyAlignment="1" applyProtection="1">
      <alignment horizontal="centerContinuous"/>
      <protection locked="0"/>
    </xf>
    <xf numFmtId="0" fontId="0" fillId="0" borderId="34" xfId="0" applyBorder="1" applyAlignment="1" applyProtection="1">
      <alignment horizontal="centerContinuous"/>
      <protection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65" fontId="30" fillId="0" borderId="37" xfId="53" applyFont="1" applyBorder="1" applyAlignment="1">
      <alignment horizontal="center" vertical="center"/>
    </xf>
    <xf numFmtId="4" fontId="29" fillId="16" borderId="3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2" fillId="0" borderId="40" xfId="0" applyFont="1" applyFill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 horizontal="left"/>
      <protection locked="0"/>
    </xf>
    <xf numFmtId="0" fontId="2" fillId="0" borderId="42" xfId="0" applyFont="1" applyFill="1" applyBorder="1" applyAlignment="1" applyProtection="1">
      <alignment horizontal="left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left"/>
      <protection/>
    </xf>
    <xf numFmtId="0" fontId="2" fillId="0" borderId="48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23" fillId="24" borderId="28" xfId="0" applyFont="1" applyFill="1" applyBorder="1" applyAlignment="1">
      <alignment horizontal="center"/>
    </xf>
    <xf numFmtId="0" fontId="23" fillId="24" borderId="29" xfId="0" applyFont="1" applyFill="1" applyBorder="1" applyAlignment="1">
      <alignment horizontal="center"/>
    </xf>
    <xf numFmtId="0" fontId="24" fillId="24" borderId="49" xfId="0" applyFont="1" applyFill="1" applyBorder="1" applyAlignment="1">
      <alignment horizontal="center"/>
    </xf>
    <xf numFmtId="0" fontId="24" fillId="24" borderId="50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16" borderId="13" xfId="0" applyFont="1" applyFill="1" applyBorder="1" applyAlignment="1">
      <alignment horizontal="center"/>
    </xf>
    <xf numFmtId="0" fontId="25" fillId="16" borderId="10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3" fillId="24" borderId="51" xfId="0" applyFont="1" applyFill="1" applyBorder="1" applyAlignment="1">
      <alignment horizontal="center"/>
    </xf>
    <xf numFmtId="0" fontId="23" fillId="24" borderId="52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/>
    </xf>
    <xf numFmtId="0" fontId="29" fillId="16" borderId="53" xfId="0" applyFont="1" applyFill="1" applyBorder="1" applyAlignment="1">
      <alignment horizontal="center"/>
    </xf>
    <xf numFmtId="0" fontId="29" fillId="16" borderId="54" xfId="0" applyFont="1" applyFill="1" applyBorder="1" applyAlignment="1">
      <alignment horizontal="center"/>
    </xf>
    <xf numFmtId="0" fontId="29" fillId="16" borderId="3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170" fontId="25" fillId="0" borderId="30" xfId="53" applyNumberFormat="1" applyFont="1" applyBorder="1" applyAlignment="1">
      <alignment vertical="center"/>
    </xf>
    <xf numFmtId="10" fontId="26" fillId="0" borderId="39" xfId="51" applyNumberFormat="1" applyFont="1" applyFill="1" applyBorder="1" applyAlignment="1">
      <alignment horizontal="left" vertical="center"/>
    </xf>
    <xf numFmtId="0" fontId="0" fillId="0" borderId="14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120" zoomScaleNormal="140" zoomScaleSheetLayoutView="120" zoomScalePageLayoutView="0" workbookViewId="0" topLeftCell="A1">
      <selection activeCell="D28" sqref="D28"/>
    </sheetView>
  </sheetViews>
  <sheetFormatPr defaultColWidth="9.140625" defaultRowHeight="12.75"/>
  <cols>
    <col min="1" max="1" width="3.7109375" style="0" customWidth="1"/>
    <col min="2" max="2" width="30.28125" style="0" customWidth="1"/>
    <col min="3" max="3" width="13.28125" style="0" customWidth="1"/>
    <col min="4" max="4" width="7.140625" style="0" customWidth="1"/>
    <col min="5" max="5" width="7.8515625" style="0" customWidth="1"/>
    <col min="6" max="6" width="6.8515625" style="8" bestFit="1" customWidth="1"/>
    <col min="7" max="7" width="8.140625" style="0" bestFit="1" customWidth="1"/>
    <col min="8" max="8" width="6.28125" style="0" bestFit="1" customWidth="1"/>
    <col min="9" max="9" width="8.140625" style="0" bestFit="1" customWidth="1"/>
    <col min="10" max="10" width="6.57421875" style="0" customWidth="1"/>
    <col min="11" max="11" width="8.421875" style="0" bestFit="1" customWidth="1"/>
    <col min="12" max="12" width="6.28125" style="0" customWidth="1"/>
    <col min="13" max="13" width="8.140625" style="0" bestFit="1" customWidth="1"/>
    <col min="14" max="14" width="6.28125" style="0" customWidth="1"/>
    <col min="15" max="15" width="10.140625" style="0" bestFit="1" customWidth="1"/>
  </cols>
  <sheetData>
    <row r="1" spans="1:16" ht="18.75" thickBo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2.75">
      <c r="A2" s="67"/>
      <c r="B2" s="68" t="str">
        <f>'planilha de serviços'!A2</f>
        <v>Município:</v>
      </c>
      <c r="C2" s="68" t="str">
        <f>'planilha de serviços'!B2</f>
        <v>DOIS VIZINHOS - PR</v>
      </c>
      <c r="D2" s="68"/>
      <c r="E2" s="68"/>
      <c r="F2" s="68"/>
      <c r="G2" s="68"/>
      <c r="H2" s="68"/>
      <c r="I2" s="68"/>
      <c r="J2" s="68"/>
      <c r="K2" s="102"/>
      <c r="L2" s="103"/>
      <c r="M2" s="102"/>
      <c r="N2" s="103"/>
      <c r="O2" s="72"/>
      <c r="P2" s="73"/>
    </row>
    <row r="3" spans="1:16" ht="12.75">
      <c r="A3" s="49"/>
      <c r="B3" s="50" t="str">
        <f>'planilha de serviços'!A3</f>
        <v>Projeto:</v>
      </c>
      <c r="C3" s="50" t="str">
        <f>'planilha de serviços'!B3</f>
        <v>FORNECIMENTO E INSTALAÇÃO DE PLACAS DE SINALIZAÇÃO VIARIA 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71"/>
      <c r="P3" s="74"/>
    </row>
    <row r="4" spans="1:16" ht="16.5" customHeight="1" thickBot="1">
      <c r="A4" s="51"/>
      <c r="B4" s="52" t="str">
        <f>'planilha de serviços'!A4</f>
        <v>Local:</v>
      </c>
      <c r="C4" s="52" t="str">
        <f>'planilha de serviços'!B4</f>
        <v>PRIMETRO URBANO 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6"/>
      <c r="P4" s="75"/>
    </row>
    <row r="5" spans="1:16" ht="12" customHeight="1">
      <c r="A5" s="49"/>
      <c r="B5" s="50"/>
      <c r="C5" s="50"/>
      <c r="D5" s="50"/>
      <c r="E5" s="50"/>
      <c r="F5" s="53"/>
      <c r="G5" s="53"/>
      <c r="H5" s="53"/>
      <c r="I5" s="53"/>
      <c r="J5" s="53"/>
      <c r="K5" s="53"/>
      <c r="L5" s="53"/>
      <c r="M5" s="53"/>
      <c r="N5" s="53"/>
      <c r="O5" s="110"/>
      <c r="P5" s="111"/>
    </row>
    <row r="6" spans="1:16" ht="12.75" customHeight="1" thickBot="1">
      <c r="A6" s="49"/>
      <c r="B6" s="50"/>
      <c r="C6" s="50"/>
      <c r="D6" s="50"/>
      <c r="E6" s="50"/>
      <c r="F6" s="53"/>
      <c r="G6" s="53"/>
      <c r="H6" s="53"/>
      <c r="I6" s="53"/>
      <c r="J6" s="53"/>
      <c r="K6" s="53"/>
      <c r="L6" s="53"/>
      <c r="M6" s="53"/>
      <c r="N6" s="53"/>
      <c r="O6" s="110"/>
      <c r="P6" s="111"/>
    </row>
    <row r="7" spans="1:16" ht="12.75">
      <c r="A7" s="104" t="s">
        <v>1</v>
      </c>
      <c r="B7" s="105"/>
      <c r="C7" s="91" t="s">
        <v>2</v>
      </c>
      <c r="D7" s="106"/>
      <c r="E7" s="91" t="s">
        <v>3</v>
      </c>
      <c r="F7" s="92"/>
      <c r="G7" s="91" t="s">
        <v>4</v>
      </c>
      <c r="H7" s="92"/>
      <c r="I7" s="91" t="s">
        <v>5</v>
      </c>
      <c r="J7" s="92"/>
      <c r="K7" s="91" t="s">
        <v>6</v>
      </c>
      <c r="L7" s="92"/>
      <c r="M7" s="91" t="s">
        <v>7</v>
      </c>
      <c r="N7" s="92"/>
      <c r="O7" s="91" t="s">
        <v>37</v>
      </c>
      <c r="P7" s="92"/>
    </row>
    <row r="8" spans="1:16" ht="13.5" thickBot="1">
      <c r="A8" s="93" t="s">
        <v>8</v>
      </c>
      <c r="B8" s="94"/>
      <c r="C8" s="16" t="s">
        <v>9</v>
      </c>
      <c r="D8" s="17" t="s">
        <v>10</v>
      </c>
      <c r="E8" s="16" t="s">
        <v>9</v>
      </c>
      <c r="F8" s="18" t="s">
        <v>10</v>
      </c>
      <c r="G8" s="16" t="s">
        <v>9</v>
      </c>
      <c r="H8" s="19" t="s">
        <v>10</v>
      </c>
      <c r="I8" s="16" t="s">
        <v>9</v>
      </c>
      <c r="J8" s="20" t="s">
        <v>10</v>
      </c>
      <c r="K8" s="16" t="s">
        <v>9</v>
      </c>
      <c r="L8" s="18" t="s">
        <v>10</v>
      </c>
      <c r="M8" s="16" t="s">
        <v>9</v>
      </c>
      <c r="N8" s="19" t="s">
        <v>10</v>
      </c>
      <c r="O8" s="16" t="s">
        <v>9</v>
      </c>
      <c r="P8" s="19" t="s">
        <v>10</v>
      </c>
    </row>
    <row r="9" spans="1:16" s="1" customFormat="1" ht="15" customHeight="1">
      <c r="A9" s="21" t="s">
        <v>17</v>
      </c>
      <c r="B9" s="22" t="str">
        <f>'planilha de serviços'!B8</f>
        <v>Sinalização Vertical cruzamento normal</v>
      </c>
      <c r="C9" s="23">
        <f>SUM('planilha de serviços'!F9:F10)</f>
        <v>8962.4</v>
      </c>
      <c r="D9" s="24">
        <f>C9/$C$15</f>
        <v>0.7926655617131849</v>
      </c>
      <c r="E9" s="25">
        <f>F9*$C$9</f>
        <v>1493.673584</v>
      </c>
      <c r="F9" s="26">
        <f>2*8.333%</f>
        <v>0.16666</v>
      </c>
      <c r="G9" s="25">
        <f>H9*$C$9</f>
        <v>1493.673584</v>
      </c>
      <c r="H9" s="26">
        <f>2*8.333%</f>
        <v>0.16666</v>
      </c>
      <c r="I9" s="25">
        <f>J9*$C$9</f>
        <v>1493.673584</v>
      </c>
      <c r="J9" s="26">
        <f>2*8.333%</f>
        <v>0.16666</v>
      </c>
      <c r="K9" s="25">
        <f>L9*$C$9</f>
        <v>1493.673584</v>
      </c>
      <c r="L9" s="26">
        <f>2*8.333%</f>
        <v>0.16666</v>
      </c>
      <c r="M9" s="25">
        <f>N9*$C$9</f>
        <v>1493.673584</v>
      </c>
      <c r="N9" s="26">
        <f>2*8.333%</f>
        <v>0.16666</v>
      </c>
      <c r="O9" s="25">
        <f>P9*$C$9</f>
        <v>1493.673584</v>
      </c>
      <c r="P9" s="26">
        <f>2*8.333%</f>
        <v>0.16666</v>
      </c>
    </row>
    <row r="10" spans="1:16" s="1" customFormat="1" ht="15" customHeight="1">
      <c r="A10" s="27" t="s">
        <v>18</v>
      </c>
      <c r="B10" s="28" t="str">
        <f>'planilha de serviços'!B11</f>
        <v>Sinalização Vertical cruzamento em " T "</v>
      </c>
      <c r="C10" s="29">
        <f>SUM('planilha de serviços'!F12:F13)</f>
        <v>2344.26</v>
      </c>
      <c r="D10" s="30">
        <f>C10/$C$15</f>
        <v>0.20733443828681505</v>
      </c>
      <c r="E10" s="31">
        <f>F10*$C$10</f>
        <v>390.69437160000007</v>
      </c>
      <c r="F10" s="32">
        <f>2*8.333%</f>
        <v>0.16666</v>
      </c>
      <c r="G10" s="31">
        <f>H10*$C$10</f>
        <v>390.69437160000007</v>
      </c>
      <c r="H10" s="32">
        <f>2*8.333%</f>
        <v>0.16666</v>
      </c>
      <c r="I10" s="31">
        <f>J10*$C$10</f>
        <v>390.69437160000007</v>
      </c>
      <c r="J10" s="32">
        <f>2*8.333%</f>
        <v>0.16666</v>
      </c>
      <c r="K10" s="31">
        <f>L10*$C$10</f>
        <v>390.69437160000007</v>
      </c>
      <c r="L10" s="32">
        <f>2*8.333%</f>
        <v>0.16666</v>
      </c>
      <c r="M10" s="31">
        <f>N10*$C$10</f>
        <v>390.69437160000007</v>
      </c>
      <c r="N10" s="32">
        <f>2*8.333%</f>
        <v>0.16666</v>
      </c>
      <c r="O10" s="31">
        <f>P10*$C$10</f>
        <v>390.69437160000007</v>
      </c>
      <c r="P10" s="32">
        <f>2*8.333%</f>
        <v>0.16666</v>
      </c>
    </row>
    <row r="11" spans="1:16" s="1" customFormat="1" ht="15" customHeight="1">
      <c r="A11" s="27"/>
      <c r="B11" s="28"/>
      <c r="C11" s="29"/>
      <c r="D11" s="30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</row>
    <row r="12" spans="1:16" s="1" customFormat="1" ht="15" customHeight="1" thickBot="1">
      <c r="A12" s="33"/>
      <c r="B12" s="34"/>
      <c r="C12" s="35"/>
      <c r="D12" s="36"/>
      <c r="E12" s="37"/>
      <c r="F12" s="38"/>
      <c r="G12" s="37"/>
      <c r="H12" s="38"/>
      <c r="I12" s="37"/>
      <c r="J12" s="38"/>
      <c r="K12" s="37"/>
      <c r="L12" s="38"/>
      <c r="M12" s="37"/>
      <c r="N12" s="38"/>
      <c r="O12" s="37"/>
      <c r="P12" s="38"/>
    </row>
    <row r="13" spans="1:16" s="1" customFormat="1" ht="15" customHeight="1">
      <c r="A13" s="112"/>
      <c r="B13" s="2"/>
      <c r="C13" s="3"/>
      <c r="D13" s="39"/>
      <c r="E13" s="4"/>
      <c r="F13" s="40"/>
      <c r="G13" s="4"/>
      <c r="H13" s="40"/>
      <c r="I13" s="4"/>
      <c r="J13" s="40"/>
      <c r="K13" s="4"/>
      <c r="L13" s="40"/>
      <c r="M13" s="4"/>
      <c r="N13" s="40"/>
      <c r="O13" s="4"/>
      <c r="P13" s="113"/>
    </row>
    <row r="14" spans="1:16" s="1" customFormat="1" ht="14.25" customHeight="1" thickBot="1">
      <c r="A14" s="114" t="s">
        <v>19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75"/>
    </row>
    <row r="15" spans="1:16" ht="12.75">
      <c r="A15" s="95" t="s">
        <v>11</v>
      </c>
      <c r="B15" s="96"/>
      <c r="C15" s="41">
        <f>C9+C10+C11+C12</f>
        <v>11306.66</v>
      </c>
      <c r="D15" s="42">
        <f>SUM(D9:D14)</f>
        <v>1</v>
      </c>
      <c r="E15" s="43">
        <f>SUM(E9:E14)</f>
        <v>1884.3679556</v>
      </c>
      <c r="F15" s="44">
        <f>E15/C15</f>
        <v>0.16666</v>
      </c>
      <c r="G15" s="43">
        <f>SUM(G9:G12)</f>
        <v>1884.3679556</v>
      </c>
      <c r="H15" s="44">
        <f>G15/C15</f>
        <v>0.16666</v>
      </c>
      <c r="I15" s="43">
        <f>SUM(I9:I12)</f>
        <v>1884.3679556</v>
      </c>
      <c r="J15" s="44">
        <f>I15/C15</f>
        <v>0.16666</v>
      </c>
      <c r="K15" s="43">
        <f>SUM(K9:K12)</f>
        <v>1884.3679556</v>
      </c>
      <c r="L15" s="44">
        <f>K15/C15</f>
        <v>0.16666</v>
      </c>
      <c r="M15" s="43">
        <f>SUM(M9:M12)</f>
        <v>1884.3679556</v>
      </c>
      <c r="N15" s="44">
        <f>M15/C15</f>
        <v>0.16666</v>
      </c>
      <c r="O15" s="43">
        <f>SUM(O9:O12)</f>
        <v>1884.3679556</v>
      </c>
      <c r="P15" s="44">
        <f>O15/C15</f>
        <v>0.16666</v>
      </c>
    </row>
    <row r="16" spans="1:16" ht="13.5" thickBot="1">
      <c r="A16" s="97" t="s">
        <v>12</v>
      </c>
      <c r="B16" s="98"/>
      <c r="C16" s="5" t="s">
        <v>13</v>
      </c>
      <c r="D16" s="13" t="s">
        <v>13</v>
      </c>
      <c r="E16" s="14">
        <f>E15</f>
        <v>1884.3679556</v>
      </c>
      <c r="F16" s="6">
        <f>E16/C15</f>
        <v>0.16666</v>
      </c>
      <c r="G16" s="14">
        <f>E16+G15</f>
        <v>3768.7359112</v>
      </c>
      <c r="H16" s="6">
        <f>G16/C15</f>
        <v>0.33332</v>
      </c>
      <c r="I16" s="14">
        <f>I15+G16</f>
        <v>5653.1038668</v>
      </c>
      <c r="J16" s="6">
        <f>I16/C15</f>
        <v>0.49998000000000004</v>
      </c>
      <c r="K16" s="14">
        <f>K15+I16</f>
        <v>7537.4718224</v>
      </c>
      <c r="L16" s="6">
        <f>K16/C15</f>
        <v>0.66664</v>
      </c>
      <c r="M16" s="14">
        <f>M15+K16</f>
        <v>9421.839778</v>
      </c>
      <c r="N16" s="6">
        <f>M16/C15</f>
        <v>0.8332999999999999</v>
      </c>
      <c r="O16" s="14">
        <f>O15+M16</f>
        <v>11306.2077336</v>
      </c>
      <c r="P16" s="6">
        <f>O16/C15</f>
        <v>0.9999600000000001</v>
      </c>
    </row>
    <row r="17" spans="5:11" ht="12.75">
      <c r="E17" s="7"/>
      <c r="H17" s="9"/>
      <c r="I17" s="9"/>
      <c r="J17" s="10"/>
      <c r="K17" s="11"/>
    </row>
    <row r="18" spans="4:15" ht="12.75">
      <c r="D18" s="12"/>
      <c r="E18" s="45"/>
      <c r="G18" s="45"/>
      <c r="I18" s="45"/>
      <c r="K18" s="45"/>
      <c r="M18" s="45"/>
      <c r="O18" s="45"/>
    </row>
    <row r="19" ht="12.75">
      <c r="F19"/>
    </row>
    <row r="23" spans="3:6" ht="12.75">
      <c r="C23" s="15"/>
      <c r="E23" s="15"/>
      <c r="F23" s="15"/>
    </row>
    <row r="24" spans="3:6" ht="12.75">
      <c r="C24" s="47"/>
      <c r="E24" s="15"/>
      <c r="F24" s="15"/>
    </row>
    <row r="25" spans="3:12" ht="12.75">
      <c r="C25" s="47"/>
      <c r="I25" s="11"/>
      <c r="J25" s="48"/>
      <c r="L25" s="11"/>
    </row>
  </sheetData>
  <sheetProtection/>
  <mergeCells count="14">
    <mergeCell ref="A8:B8"/>
    <mergeCell ref="A1:P1"/>
    <mergeCell ref="A15:B15"/>
    <mergeCell ref="M2:N2"/>
    <mergeCell ref="A16:B16"/>
    <mergeCell ref="A7:B7"/>
    <mergeCell ref="C7:D7"/>
    <mergeCell ref="E7:F7"/>
    <mergeCell ref="G7:H7"/>
    <mergeCell ref="K2:L2"/>
    <mergeCell ref="I7:J7"/>
    <mergeCell ref="K7:L7"/>
    <mergeCell ref="M7:N7"/>
    <mergeCell ref="O7:P7"/>
  </mergeCells>
  <printOptions horizontalCentered="1"/>
  <pageMargins left="0" right="0.07874015748031496" top="1.771653543307086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10" zoomScaleNormal="110" zoomScalePageLayoutView="0" workbookViewId="0" topLeftCell="A1">
      <selection activeCell="J9" sqref="J9"/>
    </sheetView>
  </sheetViews>
  <sheetFormatPr defaultColWidth="9.140625" defaultRowHeight="12.75"/>
  <cols>
    <col min="1" max="1" width="10.57421875" style="0" customWidth="1"/>
    <col min="2" max="2" width="69.140625" style="0" customWidth="1"/>
    <col min="6" max="6" width="13.28125" style="0" customWidth="1"/>
  </cols>
  <sheetData>
    <row r="1" spans="1:6" ht="21" thickBot="1">
      <c r="A1" s="62" t="s">
        <v>14</v>
      </c>
      <c r="B1" s="63"/>
      <c r="C1" s="64"/>
      <c r="D1" s="65"/>
      <c r="E1" s="65"/>
      <c r="F1" s="66"/>
    </row>
    <row r="2" spans="1:6" ht="12.75">
      <c r="A2" s="76" t="s">
        <v>16</v>
      </c>
      <c r="B2" s="77" t="s">
        <v>20</v>
      </c>
      <c r="C2" s="78"/>
      <c r="D2" s="79"/>
      <c r="E2" s="79"/>
      <c r="F2" s="80"/>
    </row>
    <row r="3" spans="1:6" ht="12.75">
      <c r="A3" s="81" t="s">
        <v>21</v>
      </c>
      <c r="B3" s="82" t="s">
        <v>23</v>
      </c>
      <c r="C3" s="83"/>
      <c r="D3" s="84"/>
      <c r="E3" s="84"/>
      <c r="F3" s="85"/>
    </row>
    <row r="4" spans="1:6" ht="13.5" thickBot="1">
      <c r="A4" s="86" t="s">
        <v>22</v>
      </c>
      <c r="B4" s="87" t="s">
        <v>24</v>
      </c>
      <c r="C4" s="88"/>
      <c r="D4" s="89"/>
      <c r="E4" s="89"/>
      <c r="F4" s="90" t="s">
        <v>36</v>
      </c>
    </row>
    <row r="6" spans="1:6" ht="12.75" customHeight="1">
      <c r="A6" s="54" t="s">
        <v>25</v>
      </c>
      <c r="B6" s="54" t="s">
        <v>26</v>
      </c>
      <c r="C6" s="54" t="s">
        <v>27</v>
      </c>
      <c r="D6" s="54" t="s">
        <v>28</v>
      </c>
      <c r="E6" s="54" t="s">
        <v>29</v>
      </c>
      <c r="F6" s="54" t="s">
        <v>30</v>
      </c>
    </row>
    <row r="7" spans="1:6" ht="7.5" customHeight="1">
      <c r="A7" s="55"/>
      <c r="B7" s="55"/>
      <c r="C7" s="55"/>
      <c r="D7" s="55"/>
      <c r="E7" s="55"/>
      <c r="F7" s="55"/>
    </row>
    <row r="8" spans="1:6" ht="12.75" customHeight="1">
      <c r="A8" s="54" t="s">
        <v>31</v>
      </c>
      <c r="B8" s="54" t="s">
        <v>38</v>
      </c>
      <c r="C8" s="57"/>
      <c r="D8" s="57"/>
      <c r="E8" s="57"/>
      <c r="F8" s="57"/>
    </row>
    <row r="9" spans="1:6" ht="71.25">
      <c r="A9" s="58" t="s">
        <v>32</v>
      </c>
      <c r="B9" s="59" t="s">
        <v>40</v>
      </c>
      <c r="C9" s="58" t="s">
        <v>15</v>
      </c>
      <c r="D9" s="58">
        <v>8</v>
      </c>
      <c r="E9" s="60">
        <v>920.3</v>
      </c>
      <c r="F9" s="60">
        <f>E9*D9</f>
        <v>7362.4</v>
      </c>
    </row>
    <row r="10" spans="1:6" ht="28.5">
      <c r="A10" s="58" t="s">
        <v>33</v>
      </c>
      <c r="B10" s="59" t="s">
        <v>41</v>
      </c>
      <c r="C10" s="58" t="s">
        <v>15</v>
      </c>
      <c r="D10" s="58">
        <v>4</v>
      </c>
      <c r="E10" s="60">
        <v>400</v>
      </c>
      <c r="F10" s="60">
        <f>E10*D10</f>
        <v>1600</v>
      </c>
    </row>
    <row r="11" spans="1:6" ht="13.5">
      <c r="A11" s="54" t="s">
        <v>35</v>
      </c>
      <c r="B11" s="54" t="s">
        <v>39</v>
      </c>
      <c r="C11" s="57"/>
      <c r="D11" s="57"/>
      <c r="E11" s="57"/>
      <c r="F11" s="57"/>
    </row>
    <row r="12" spans="1:6" ht="71.25">
      <c r="A12" s="58" t="s">
        <v>32</v>
      </c>
      <c r="B12" s="59" t="s">
        <v>42</v>
      </c>
      <c r="C12" s="58" t="s">
        <v>15</v>
      </c>
      <c r="D12" s="58">
        <v>2</v>
      </c>
      <c r="E12" s="60">
        <v>572.13</v>
      </c>
      <c r="F12" s="60">
        <f>E12*D12</f>
        <v>1144.26</v>
      </c>
    </row>
    <row r="13" spans="1:6" ht="28.5">
      <c r="A13" s="58" t="s">
        <v>33</v>
      </c>
      <c r="B13" s="59" t="s">
        <v>41</v>
      </c>
      <c r="C13" s="58" t="s">
        <v>15</v>
      </c>
      <c r="D13" s="58">
        <v>3</v>
      </c>
      <c r="E13" s="60">
        <v>400</v>
      </c>
      <c r="F13" s="60">
        <f>E13*D13</f>
        <v>1200</v>
      </c>
    </row>
    <row r="14" spans="1:6" ht="14.25">
      <c r="A14" s="58"/>
      <c r="B14" s="59"/>
      <c r="C14" s="58"/>
      <c r="D14" s="58"/>
      <c r="E14" s="69"/>
      <c r="F14" s="60"/>
    </row>
    <row r="15" spans="1:6" ht="14.25">
      <c r="A15" s="58"/>
      <c r="B15" s="61"/>
      <c r="C15" s="58"/>
      <c r="D15" s="58"/>
      <c r="E15" s="69"/>
      <c r="F15" s="60"/>
    </row>
    <row r="16" spans="1:6" ht="12.75" customHeight="1">
      <c r="A16" s="54"/>
      <c r="B16" s="54"/>
      <c r="C16" s="107" t="s">
        <v>34</v>
      </c>
      <c r="D16" s="108"/>
      <c r="E16" s="109"/>
      <c r="F16" s="70">
        <f>SUM(F9:F13)</f>
        <v>11306.66</v>
      </c>
    </row>
    <row r="17" spans="1:6" ht="12.75" customHeight="1">
      <c r="A17" s="56"/>
      <c r="B17" s="56"/>
      <c r="C17" s="56"/>
      <c r="D17" s="56"/>
      <c r="E17" s="56"/>
      <c r="F17" s="56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1">
    <mergeCell ref="C16:E1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PARANACIDADE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JOSÉ DA COSTA</dc:creator>
  <cp:keywords/>
  <dc:description/>
  <cp:lastModifiedBy>fabiano</cp:lastModifiedBy>
  <cp:lastPrinted>2014-09-01T17:22:07Z</cp:lastPrinted>
  <dcterms:created xsi:type="dcterms:W3CDTF">2001-09-18T13:08:22Z</dcterms:created>
  <dcterms:modified xsi:type="dcterms:W3CDTF">2014-09-01T17:22:11Z</dcterms:modified>
  <cp:category/>
  <cp:version/>
  <cp:contentType/>
  <cp:contentStatus/>
</cp:coreProperties>
</file>